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my/Desktop/DENIN/"/>
    </mc:Choice>
  </mc:AlternateContent>
  <bookViews>
    <workbookView xWindow="8400" yWindow="2140" windowWidth="25480" windowHeight="16680"/>
  </bookViews>
  <sheets>
    <sheet name="Partner A" sheetId="1" r:id="rId1"/>
    <sheet name="Partner B" sheetId="9" r:id="rId2"/>
    <sheet name="Partner C" sheetId="10" r:id="rId3"/>
    <sheet name="Summary" sheetId="8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8" l="1"/>
  <c r="B8" i="8"/>
  <c r="J4" i="10"/>
  <c r="J3" i="10"/>
  <c r="G6" i="10"/>
  <c r="C29" i="9"/>
  <c r="C7" i="8"/>
  <c r="E10" i="9"/>
  <c r="D29" i="9"/>
  <c r="E29" i="9"/>
  <c r="L3" i="9"/>
  <c r="L4" i="9"/>
  <c r="L6" i="9"/>
  <c r="L7" i="9"/>
  <c r="H7" i="9"/>
  <c r="F29" i="1"/>
  <c r="I7" i="1"/>
  <c r="B7" i="8"/>
  <c r="E29" i="10"/>
  <c r="D29" i="10"/>
  <c r="J6" i="10"/>
  <c r="C29" i="10"/>
  <c r="M3" i="1"/>
  <c r="M6" i="1"/>
  <c r="E29" i="1"/>
  <c r="M4" i="1"/>
  <c r="M7" i="1"/>
  <c r="C6" i="8"/>
  <c r="B6" i="8"/>
  <c r="D29" i="1"/>
  <c r="F6" i="8"/>
  <c r="B9" i="8"/>
  <c r="D7" i="8"/>
  <c r="E7" i="8"/>
  <c r="F7" i="8"/>
  <c r="E6" i="8"/>
  <c r="D6" i="8"/>
  <c r="C9" i="8"/>
  <c r="E8" i="8"/>
  <c r="D8" i="8"/>
  <c r="F8" i="8"/>
  <c r="F9" i="8"/>
</calcChain>
</file>

<file path=xl/sharedStrings.xml><?xml version="1.0" encoding="utf-8"?>
<sst xmlns="http://schemas.openxmlformats.org/spreadsheetml/2006/main" count="50" uniqueCount="27">
  <si>
    <t>INVOICE #</t>
  </si>
  <si>
    <t xml:space="preserve">AMT REMAINING </t>
  </si>
  <si>
    <t>AMOUNT</t>
  </si>
  <si>
    <t>DATE</t>
  </si>
  <si>
    <t>DATE RC'D</t>
  </si>
  <si>
    <t>total spent</t>
  </si>
  <si>
    <t>Budget</t>
  </si>
  <si>
    <t>Spent to Date</t>
  </si>
  <si>
    <t>% Remaining</t>
  </si>
  <si>
    <t>% Spent</t>
  </si>
  <si>
    <t>EPSCoR Spending</t>
  </si>
  <si>
    <t>Federal</t>
  </si>
  <si>
    <t>110025117-13-02</t>
  </si>
  <si>
    <t>110025117-13-03</t>
  </si>
  <si>
    <t>110025117-13-05</t>
  </si>
  <si>
    <t>110025117-13-01</t>
  </si>
  <si>
    <t>Partner A</t>
  </si>
  <si>
    <t>Partner B</t>
  </si>
  <si>
    <t>Partner C</t>
  </si>
  <si>
    <t>BUDGET</t>
  </si>
  <si>
    <t>PARTNER A</t>
  </si>
  <si>
    <t>CCZR123456</t>
  </si>
  <si>
    <t>PO #</t>
  </si>
  <si>
    <t>PARTNER B</t>
  </si>
  <si>
    <t>PARTNER C</t>
  </si>
  <si>
    <t>PURPOSE CODE/PROJECT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</si>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</sst>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0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14" fontId="0" fillId="0" borderId="0" xfId="0" applyNumberFormat="1"/>
    <xf numFmtId="8" fontId="0" fillId="0" borderId="0" xfId="0" applyNumberFormat="1"/>
    <xf numFmtId="43" fontId="0" fillId="0" borderId="0" xfId="0" applyNumberFormat="1"/>
    <xf numFmtId="8" fontId="0" fillId="0" borderId="1" xfId="0" applyNumberFormat="1" applyBorder="1"/>
    <xf numFmtId="0" fontId="0" fillId="0" borderId="0" xfId="0" applyAlignment="1">
      <alignment horizontal="center"/>
    </xf>
    <xf numFmtId="8" fontId="0" fillId="0" borderId="2" xfId="0" applyNumberFormat="1" applyBorder="1"/>
    <xf numFmtId="44" fontId="0" fillId="0" borderId="0" xfId="0" applyNumberFormat="1"/>
    <xf numFmtId="0" fontId="3" fillId="0" borderId="0" xfId="0" applyFont="1"/>
    <xf numFmtId="9" fontId="0" fillId="0" borderId="0" xfId="3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1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/>
    <xf numFmtId="44" fontId="0" fillId="0" borderId="0" xfId="0" applyNumberFormat="1" applyFill="1"/>
    <xf numFmtId="44" fontId="1" fillId="0" borderId="0" xfId="0" applyNumberFormat="1" applyFont="1" applyFill="1"/>
    <xf numFmtId="8" fontId="0" fillId="0" borderId="0" xfId="0" applyNumberFormat="1" applyBorder="1"/>
    <xf numFmtId="0" fontId="1" fillId="0" borderId="0" xfId="0" applyFont="1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Fill="1"/>
    <xf numFmtId="0" fontId="3" fillId="0" borderId="0" xfId="0" applyFont="1" applyFill="1"/>
    <xf numFmtId="8" fontId="0" fillId="0" borderId="0" xfId="0" applyNumberFormat="1" applyFill="1" applyBorder="1"/>
    <xf numFmtId="0" fontId="0" fillId="0" borderId="0" xfId="0" applyFill="1" applyAlignment="1">
      <alignment horizontal="left"/>
    </xf>
    <xf numFmtId="44" fontId="1" fillId="0" borderId="0" xfId="0" applyNumberFormat="1" applyFont="1"/>
    <xf numFmtId="44" fontId="1" fillId="0" borderId="0" xfId="1" applyNumberFormat="1" applyFont="1" applyFill="1"/>
    <xf numFmtId="44" fontId="1" fillId="0" borderId="0" xfId="2" applyNumberFormat="1" applyFont="1" applyFill="1" applyBorder="1"/>
    <xf numFmtId="44" fontId="0" fillId="0" borderId="3" xfId="0" applyNumberFormat="1" applyBorder="1"/>
    <xf numFmtId="44" fontId="0" fillId="0" borderId="0" xfId="3" applyNumberFormat="1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8" fontId="0" fillId="0" borderId="0" xfId="0" applyNumberFormat="1" applyFill="1"/>
    <xf numFmtId="0" fontId="13" fillId="0" borderId="0" xfId="0" applyFont="1"/>
    <xf numFmtId="0" fontId="11" fillId="0" borderId="0" xfId="0" applyFont="1" applyFill="1"/>
    <xf numFmtId="164" fontId="0" fillId="0" borderId="0" xfId="0" applyNumberFormat="1" applyFill="1"/>
    <xf numFmtId="0" fontId="0" fillId="0" borderId="0" xfId="0"/>
    <xf numFmtId="0" fontId="0" fillId="0" borderId="0" xfId="0"/>
    <xf numFmtId="8" fontId="0" fillId="0" borderId="0" xfId="0" applyNumberFormat="1" applyFill="1" applyAlignment="1">
      <alignment horizontal="left"/>
    </xf>
    <xf numFmtId="0" fontId="0" fillId="0" borderId="0" xfId="0"/>
    <xf numFmtId="14" fontId="0" fillId="0" borderId="0" xfId="0" applyNumberFormat="1" applyFont="1"/>
    <xf numFmtId="0" fontId="0" fillId="0" borderId="0" xfId="0"/>
    <xf numFmtId="0" fontId="4" fillId="0" borderId="0" xfId="0" applyFont="1" applyFill="1" applyAlignment="1">
      <alignment horizontal="center"/>
    </xf>
    <xf numFmtId="49" fontId="0" fillId="0" borderId="0" xfId="0" applyNumberFormat="1" applyFill="1"/>
    <xf numFmtId="8" fontId="3" fillId="0" borderId="0" xfId="0" applyNumberFormat="1" applyFont="1" applyFill="1"/>
    <xf numFmtId="0" fontId="0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/>
    <xf numFmtId="44" fontId="0" fillId="0" borderId="3" xfId="0" applyNumberFormat="1" applyFill="1" applyBorder="1"/>
    <xf numFmtId="0" fontId="9" fillId="2" borderId="0" xfId="0" applyFont="1" applyFill="1" applyAlignment="1">
      <alignment horizontal="center"/>
    </xf>
    <xf numFmtId="8" fontId="0" fillId="0" borderId="3" xfId="0" applyNumberFormat="1" applyBorder="1"/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4" fontId="0" fillId="0" borderId="0" xfId="0" applyNumberFormat="1" applyFill="1" applyBorder="1" applyAlignment="1">
      <alignment horizontal="left"/>
    </xf>
  </cellXfs>
  <cellStyles count="40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EPSCoR Federal Spending to Date</a:t>
            </a:r>
          </a:p>
        </c:rich>
      </c:tx>
      <c:layout>
        <c:manualLayout>
          <c:xMode val="edge"/>
          <c:yMode val="edge"/>
          <c:x val="0.299270107160172"/>
          <c:y val="0.03558736976059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86861313869"/>
          <c:y val="0.188612099644129"/>
          <c:w val="0.843065693430658"/>
          <c:h val="0.6690391459074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Summary!$D$5</c:f>
              <c:strCache>
                <c:ptCount val="1"/>
                <c:pt idx="0">
                  <c:v>% Spent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Summary!$A$6:$A$8</c:f>
              <c:strCache>
                <c:ptCount val="3"/>
                <c:pt idx="0">
                  <c:v>Partner A</c:v>
                </c:pt>
                <c:pt idx="1">
                  <c:v>Partner B</c:v>
                </c:pt>
                <c:pt idx="2">
                  <c:v>Partner C</c:v>
                </c:pt>
              </c:strCache>
            </c:strRef>
          </c:cat>
          <c:val>
            <c:numRef>
              <c:f>Summary!$D$6:$D$8</c:f>
              <c:numCache>
                <c:formatCode>_("$"* #,##0.00_);_("$"* \(#,##0.00\);_("$"* "-"??_);_(@_)</c:formatCode>
                <c:ptCount val="3"/>
                <c:pt idx="0">
                  <c:v>0.256282253658537</c:v>
                </c:pt>
                <c:pt idx="1">
                  <c:v>0.218688524590164</c:v>
                </c:pt>
                <c:pt idx="2">
                  <c:v>0.033940262295082</c:v>
                </c:pt>
              </c:numCache>
            </c:numRef>
          </c:val>
        </c:ser>
        <c:ser>
          <c:idx val="1"/>
          <c:order val="1"/>
          <c:tx>
            <c:strRef>
              <c:f>Summary!$E$5</c:f>
              <c:strCache>
                <c:ptCount val="1"/>
                <c:pt idx="0">
                  <c:v>% Remaining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Summary!$A$6:$A$8</c:f>
              <c:strCache>
                <c:ptCount val="3"/>
                <c:pt idx="0">
                  <c:v>Partner A</c:v>
                </c:pt>
                <c:pt idx="1">
                  <c:v>Partner B</c:v>
                </c:pt>
                <c:pt idx="2">
                  <c:v>Partner C</c:v>
                </c:pt>
              </c:strCache>
            </c:strRef>
          </c:cat>
          <c:val>
            <c:numRef>
              <c:f>Summary!$E$6:$E$8</c:f>
              <c:numCache>
                <c:formatCode>_("$"* #,##0.00_);_("$"* \(#,##0.00\);_("$"* "-"??_);_(@_)</c:formatCode>
                <c:ptCount val="3"/>
                <c:pt idx="0">
                  <c:v>0.743717746341463</c:v>
                </c:pt>
                <c:pt idx="1">
                  <c:v>0.781311475409836</c:v>
                </c:pt>
                <c:pt idx="2">
                  <c:v>0.966059737704918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9559968"/>
        <c:axId val="1857463536"/>
      </c:barChart>
      <c:catAx>
        <c:axId val="17095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5746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46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09559968"/>
        <c:crosses val="autoZero"/>
        <c:crossBetween val="between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65328467153286"/>
          <c:y val="0.928825622775802"/>
          <c:w val="0.173357664233576"/>
          <c:h val="0.0498220640569397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104775</xdr:rowOff>
    </xdr:from>
    <xdr:to>
      <xdr:col>6</xdr:col>
      <xdr:colOff>28575</xdr:colOff>
      <xdr:row>28</xdr:row>
      <xdr:rowOff>28575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57"/>
    <pageSetUpPr fitToPage="1"/>
  </sheetPr>
  <dimension ref="A1:O77"/>
  <sheetViews>
    <sheetView tabSelected="1" workbookViewId="0">
      <selection activeCell="E9" sqref="E9"/>
    </sheetView>
  </sheetViews>
  <sheetFormatPr baseColWidth="10" defaultColWidth="8.83203125" defaultRowHeight="13" x14ac:dyDescent="0.15"/>
  <cols>
    <col min="1" max="1" width="22.83203125" style="16" bestFit="1" customWidth="1"/>
    <col min="2" max="2" width="13.5" bestFit="1" customWidth="1"/>
    <col min="3" max="3" width="11" customWidth="1"/>
    <col min="4" max="4" width="14" bestFit="1" customWidth="1"/>
    <col min="5" max="5" width="12.33203125" customWidth="1"/>
    <col min="6" max="6" width="14" bestFit="1" customWidth="1"/>
    <col min="7" max="7" width="15.5" style="24" customWidth="1"/>
    <col min="8" max="8" width="14.6640625" customWidth="1"/>
    <col min="9" max="9" width="14" bestFit="1" customWidth="1"/>
    <col min="10" max="10" width="13.1640625" bestFit="1" customWidth="1"/>
    <col min="11" max="11" width="15.1640625" bestFit="1" customWidth="1"/>
    <col min="12" max="12" width="12.5" bestFit="1" customWidth="1"/>
    <col min="13" max="13" width="13.5" customWidth="1"/>
    <col min="14" max="14" width="15.83203125" customWidth="1"/>
  </cols>
  <sheetData>
    <row r="1" spans="1:15" s="18" customFormat="1" ht="20" x14ac:dyDescent="0.2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x14ac:dyDescent="0.15">
      <c r="H2" s="5"/>
    </row>
    <row r="3" spans="1:15" x14ac:dyDescent="0.15">
      <c r="A3" s="27"/>
      <c r="B3" s="24" t="s">
        <v>26</v>
      </c>
      <c r="G3" s="52" t="s">
        <v>19</v>
      </c>
      <c r="H3" s="5">
        <v>153300</v>
      </c>
      <c r="I3" s="2">
        <v>1000000</v>
      </c>
      <c r="K3" t="s">
        <v>1</v>
      </c>
      <c r="M3" s="2">
        <f>SUM(I3-F29)</f>
        <v>762310.69</v>
      </c>
    </row>
    <row r="4" spans="1:15" x14ac:dyDescent="0.15">
      <c r="A4" s="16" t="s">
        <v>25</v>
      </c>
      <c r="B4" s="24" t="s">
        <v>21</v>
      </c>
      <c r="G4" s="52"/>
      <c r="H4" s="5">
        <v>153200</v>
      </c>
      <c r="I4" s="2">
        <v>25000</v>
      </c>
      <c r="M4" s="2">
        <f>I4-E29</f>
        <v>0</v>
      </c>
    </row>
    <row r="5" spans="1:15" s="46" customFormat="1" x14ac:dyDescent="0.15">
      <c r="A5" s="50" t="s">
        <v>22</v>
      </c>
      <c r="B5" s="27">
        <v>45678</v>
      </c>
      <c r="G5" s="52"/>
      <c r="H5" s="5"/>
      <c r="I5" s="2"/>
      <c r="M5" s="2"/>
    </row>
    <row r="6" spans="1:15" x14ac:dyDescent="0.15">
      <c r="A6" s="50"/>
      <c r="G6" s="52"/>
      <c r="H6" s="5"/>
      <c r="I6" s="4"/>
      <c r="K6" t="s">
        <v>1</v>
      </c>
      <c r="M6" s="2">
        <f>I6-G29</f>
        <v>0</v>
      </c>
      <c r="N6" s="15"/>
    </row>
    <row r="7" spans="1:15" ht="14" thickBot="1" x14ac:dyDescent="0.2">
      <c r="A7" s="58"/>
      <c r="H7" s="5"/>
      <c r="I7" s="6">
        <f>SUM(I3:I6)</f>
        <v>1025000</v>
      </c>
      <c r="L7" s="9"/>
      <c r="M7" s="55">
        <f>SUM(M3:M6)</f>
        <v>762310.69</v>
      </c>
      <c r="N7" s="17" t="s">
        <v>5</v>
      </c>
    </row>
    <row r="8" spans="1:15" ht="14" thickTop="1" x14ac:dyDescent="0.15">
      <c r="A8" s="58"/>
      <c r="E8" s="11"/>
      <c r="G8" s="47"/>
      <c r="I8" s="21"/>
      <c r="L8" s="9"/>
      <c r="M8" s="2"/>
      <c r="N8" s="21"/>
      <c r="O8" s="17"/>
    </row>
    <row r="9" spans="1:15" x14ac:dyDescent="0.15">
      <c r="A9" s="27" t="s">
        <v>3</v>
      </c>
      <c r="B9" s="5" t="s">
        <v>0</v>
      </c>
      <c r="C9" t="s">
        <v>4</v>
      </c>
      <c r="D9" s="5" t="s">
        <v>2</v>
      </c>
      <c r="E9" s="5">
        <v>153200</v>
      </c>
      <c r="F9" s="5">
        <v>153300</v>
      </c>
    </row>
    <row r="10" spans="1:15" x14ac:dyDescent="0.15">
      <c r="A10" s="23">
        <v>42736</v>
      </c>
      <c r="B10">
        <v>1730</v>
      </c>
      <c r="D10">
        <v>102504.99</v>
      </c>
      <c r="E10">
        <v>25000</v>
      </c>
      <c r="F10">
        <v>102504.99</v>
      </c>
      <c r="I10" s="15"/>
      <c r="J10" s="8"/>
    </row>
    <row r="11" spans="1:15" x14ac:dyDescent="0.15">
      <c r="A11" s="23">
        <v>42767</v>
      </c>
      <c r="B11">
        <v>1768</v>
      </c>
      <c r="D11">
        <v>84583.19</v>
      </c>
      <c r="E11">
        <v>0</v>
      </c>
      <c r="F11">
        <v>59583.19</v>
      </c>
      <c r="I11" s="15"/>
    </row>
    <row r="12" spans="1:15" x14ac:dyDescent="0.15">
      <c r="A12" s="23">
        <v>42795</v>
      </c>
      <c r="B12">
        <v>1785</v>
      </c>
      <c r="D12">
        <v>75601.13</v>
      </c>
      <c r="F12">
        <v>75601.13</v>
      </c>
      <c r="I12" s="33"/>
    </row>
    <row r="13" spans="1:15" s="46" customFormat="1" x14ac:dyDescent="0.15">
      <c r="A13" s="23"/>
      <c r="G13" s="24"/>
      <c r="I13" s="33"/>
    </row>
    <row r="14" spans="1:15" s="46" customFormat="1" x14ac:dyDescent="0.15">
      <c r="A14" s="23"/>
      <c r="G14" s="24"/>
      <c r="I14" s="33"/>
    </row>
    <row r="15" spans="1:15" s="46" customFormat="1" x14ac:dyDescent="0.15">
      <c r="A15" s="23"/>
      <c r="G15" s="24"/>
      <c r="I15" s="33"/>
    </row>
    <row r="16" spans="1:15" s="46" customFormat="1" x14ac:dyDescent="0.15">
      <c r="A16" s="23"/>
      <c r="G16" s="24"/>
      <c r="I16" s="33"/>
    </row>
    <row r="17" spans="1:10" s="46" customFormat="1" x14ac:dyDescent="0.15">
      <c r="A17" s="23"/>
      <c r="G17" s="24"/>
      <c r="I17" s="33"/>
    </row>
    <row r="18" spans="1:10" s="46" customFormat="1" x14ac:dyDescent="0.15">
      <c r="A18" s="23"/>
      <c r="G18" s="24"/>
      <c r="I18" s="33"/>
    </row>
    <row r="19" spans="1:10" s="46" customFormat="1" x14ac:dyDescent="0.15">
      <c r="A19" s="23"/>
      <c r="G19" s="24"/>
      <c r="I19" s="33"/>
    </row>
    <row r="20" spans="1:10" s="46" customFormat="1" x14ac:dyDescent="0.15">
      <c r="A20" s="23"/>
      <c r="G20" s="24"/>
      <c r="I20" s="33"/>
    </row>
    <row r="21" spans="1:10" s="46" customFormat="1" x14ac:dyDescent="0.15">
      <c r="A21" s="23"/>
      <c r="G21" s="24"/>
      <c r="I21" s="33"/>
    </row>
    <row r="22" spans="1:10" s="46" customFormat="1" x14ac:dyDescent="0.15">
      <c r="A22" s="23"/>
      <c r="G22" s="24"/>
      <c r="I22" s="33"/>
    </row>
    <row r="23" spans="1:10" s="46" customFormat="1" x14ac:dyDescent="0.15">
      <c r="A23" s="23"/>
      <c r="G23" s="24"/>
      <c r="I23" s="33"/>
    </row>
    <row r="24" spans="1:10" s="46" customFormat="1" x14ac:dyDescent="0.15">
      <c r="A24" s="23"/>
      <c r="G24" s="24"/>
      <c r="I24" s="33"/>
    </row>
    <row r="25" spans="1:10" s="46" customFormat="1" x14ac:dyDescent="0.15">
      <c r="A25" s="23"/>
      <c r="G25" s="24"/>
      <c r="I25" s="33"/>
    </row>
    <row r="26" spans="1:10" s="46" customFormat="1" x14ac:dyDescent="0.15">
      <c r="A26" s="23"/>
      <c r="G26" s="24"/>
      <c r="I26" s="33"/>
    </row>
    <row r="27" spans="1:10" s="41" customFormat="1" x14ac:dyDescent="0.15">
      <c r="A27" s="59"/>
      <c r="B27" s="22"/>
      <c r="C27" s="14"/>
      <c r="D27" s="29"/>
      <c r="E27" s="30"/>
      <c r="F27" s="28"/>
      <c r="G27" s="20"/>
      <c r="H27" s="24"/>
      <c r="I27" s="15"/>
      <c r="J27" s="15"/>
    </row>
    <row r="28" spans="1:10" s="34" customFormat="1" x14ac:dyDescent="0.15">
      <c r="A28" s="59"/>
      <c r="B28" s="22"/>
      <c r="C28" s="14"/>
      <c r="D28" s="29"/>
      <c r="E28" s="30"/>
      <c r="F28" s="28"/>
      <c r="G28" s="20"/>
      <c r="H28" s="24"/>
      <c r="I28" s="15"/>
      <c r="J28" s="28"/>
    </row>
    <row r="29" spans="1:10" ht="14" thickBot="1" x14ac:dyDescent="0.2">
      <c r="C29" s="1"/>
      <c r="D29" s="31">
        <f>SUM(D10:D28)</f>
        <v>262689.31</v>
      </c>
      <c r="E29" s="31">
        <f>SUM(E10:E28)</f>
        <v>25000</v>
      </c>
      <c r="F29" s="31">
        <f>SUM(F10:F27)</f>
        <v>237689.31</v>
      </c>
      <c r="G29" s="53"/>
    </row>
    <row r="30" spans="1:10" ht="14" thickTop="1" x14ac:dyDescent="0.15">
      <c r="G30" s="19"/>
    </row>
    <row r="31" spans="1:10" x14ac:dyDescent="0.15">
      <c r="E31" s="35"/>
      <c r="F31" s="7"/>
      <c r="G31" s="19"/>
      <c r="H31" s="38"/>
    </row>
    <row r="32" spans="1:10" x14ac:dyDescent="0.15">
      <c r="F32" s="7"/>
      <c r="G32" s="19"/>
    </row>
    <row r="33" spans="6:12" x14ac:dyDescent="0.15">
      <c r="F33" s="7"/>
      <c r="G33" s="19"/>
    </row>
    <row r="34" spans="6:12" x14ac:dyDescent="0.15">
      <c r="G34" s="19"/>
    </row>
    <row r="35" spans="6:12" x14ac:dyDescent="0.15">
      <c r="G35" s="19"/>
    </row>
    <row r="36" spans="6:12" x14ac:dyDescent="0.15">
      <c r="F36" s="7"/>
      <c r="G36" s="19"/>
    </row>
    <row r="37" spans="6:12" x14ac:dyDescent="0.15">
      <c r="G37" s="19"/>
    </row>
    <row r="38" spans="6:12" x14ac:dyDescent="0.15">
      <c r="G38" s="19"/>
      <c r="L38" s="2"/>
    </row>
    <row r="39" spans="6:12" x14ac:dyDescent="0.15">
      <c r="G39" s="19"/>
    </row>
    <row r="40" spans="6:12" x14ac:dyDescent="0.15">
      <c r="G40" s="19"/>
    </row>
    <row r="41" spans="6:12" x14ac:dyDescent="0.15">
      <c r="G41" s="19"/>
    </row>
    <row r="42" spans="6:12" x14ac:dyDescent="0.15">
      <c r="G42" s="19"/>
    </row>
    <row r="43" spans="6:12" x14ac:dyDescent="0.15">
      <c r="G43" s="19"/>
    </row>
    <row r="44" spans="6:12" x14ac:dyDescent="0.15">
      <c r="G44" s="19"/>
    </row>
    <row r="45" spans="6:12" x14ac:dyDescent="0.15">
      <c r="G45" s="19"/>
    </row>
    <row r="46" spans="6:12" x14ac:dyDescent="0.15">
      <c r="G46" s="19"/>
    </row>
    <row r="47" spans="6:12" x14ac:dyDescent="0.15">
      <c r="G47" s="19"/>
    </row>
    <row r="48" spans="6:12" x14ac:dyDescent="0.15">
      <c r="G48" s="19"/>
    </row>
    <row r="49" spans="7:7" x14ac:dyDescent="0.15">
      <c r="G49" s="19"/>
    </row>
    <row r="50" spans="7:7" x14ac:dyDescent="0.15">
      <c r="G50" s="19"/>
    </row>
    <row r="51" spans="7:7" x14ac:dyDescent="0.15">
      <c r="G51" s="19"/>
    </row>
    <row r="52" spans="7:7" x14ac:dyDescent="0.15">
      <c r="G52" s="19"/>
    </row>
    <row r="53" spans="7:7" x14ac:dyDescent="0.15">
      <c r="G53" s="19"/>
    </row>
    <row r="54" spans="7:7" x14ac:dyDescent="0.15">
      <c r="G54" s="19"/>
    </row>
    <row r="55" spans="7:7" x14ac:dyDescent="0.15">
      <c r="G55" s="19"/>
    </row>
    <row r="56" spans="7:7" x14ac:dyDescent="0.15">
      <c r="G56" s="19"/>
    </row>
    <row r="57" spans="7:7" x14ac:dyDescent="0.15">
      <c r="G57" s="19"/>
    </row>
    <row r="58" spans="7:7" x14ac:dyDescent="0.15">
      <c r="G58" s="19"/>
    </row>
    <row r="59" spans="7:7" x14ac:dyDescent="0.15">
      <c r="G59" s="19"/>
    </row>
    <row r="60" spans="7:7" x14ac:dyDescent="0.15">
      <c r="G60" s="19"/>
    </row>
    <row r="61" spans="7:7" x14ac:dyDescent="0.15">
      <c r="G61" s="19"/>
    </row>
    <row r="62" spans="7:7" x14ac:dyDescent="0.15">
      <c r="G62" s="19"/>
    </row>
    <row r="63" spans="7:7" x14ac:dyDescent="0.15">
      <c r="G63" s="19"/>
    </row>
    <row r="64" spans="7:7" x14ac:dyDescent="0.15">
      <c r="G64" s="19"/>
    </row>
    <row r="65" spans="7:7" x14ac:dyDescent="0.15">
      <c r="G65" s="19"/>
    </row>
    <row r="66" spans="7:7" x14ac:dyDescent="0.15">
      <c r="G66" s="19"/>
    </row>
    <row r="67" spans="7:7" x14ac:dyDescent="0.15">
      <c r="G67" s="19"/>
    </row>
    <row r="68" spans="7:7" x14ac:dyDescent="0.15">
      <c r="G68" s="19"/>
    </row>
    <row r="69" spans="7:7" x14ac:dyDescent="0.15">
      <c r="G69" s="19"/>
    </row>
    <row r="70" spans="7:7" x14ac:dyDescent="0.15">
      <c r="G70" s="19"/>
    </row>
    <row r="71" spans="7:7" x14ac:dyDescent="0.15">
      <c r="G71" s="19"/>
    </row>
    <row r="72" spans="7:7" x14ac:dyDescent="0.15">
      <c r="G72" s="19"/>
    </row>
    <row r="73" spans="7:7" x14ac:dyDescent="0.15">
      <c r="G73" s="19"/>
    </row>
    <row r="74" spans="7:7" x14ac:dyDescent="0.15">
      <c r="G74" s="19"/>
    </row>
    <row r="75" spans="7:7" x14ac:dyDescent="0.15">
      <c r="G75" s="19"/>
    </row>
    <row r="76" spans="7:7" x14ac:dyDescent="0.15">
      <c r="G76" s="19"/>
    </row>
    <row r="77" spans="7:7" x14ac:dyDescent="0.15">
      <c r="G77" s="19"/>
    </row>
  </sheetData>
  <sortState ref="A10:G78">
    <sortCondition ref="B10:B78"/>
  </sortState>
  <mergeCells count="1">
    <mergeCell ref="A1:N1"/>
  </mergeCells>
  <phoneticPr fontId="2" type="noConversion"/>
  <pageMargins left="0.75" right="0.75" top="1" bottom="1" header="0.5" footer="0.5"/>
  <pageSetup scale="5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8"/>
  <sheetViews>
    <sheetView workbookViewId="0">
      <selection activeCell="C13" sqref="C13"/>
    </sheetView>
  </sheetViews>
  <sheetFormatPr baseColWidth="10" defaultColWidth="8.83203125" defaultRowHeight="13" x14ac:dyDescent="0.15"/>
  <cols>
    <col min="1" max="1" width="22.83203125" style="16" bestFit="1" customWidth="1"/>
    <col min="2" max="2" width="11.33203125" style="16" bestFit="1" customWidth="1"/>
    <col min="3" max="3" width="14.33203125" customWidth="1"/>
    <col min="4" max="4" width="12.6640625" style="24" customWidth="1"/>
    <col min="5" max="5" width="11.33203125" style="24" bestFit="1" customWidth="1"/>
    <col min="6" max="6" width="13.5" style="24" customWidth="1"/>
    <col min="7" max="7" width="11.33203125" style="24" customWidth="1"/>
    <col min="8" max="8" width="12.83203125" customWidth="1"/>
    <col min="9" max="9" width="13.1640625" customWidth="1"/>
    <col min="10" max="10" width="12.5" customWidth="1"/>
    <col min="11" max="11" width="11.1640625" bestFit="1" customWidth="1"/>
    <col min="12" max="12" width="15.6640625" customWidth="1"/>
    <col min="13" max="13" width="11.6640625" customWidth="1"/>
  </cols>
  <sheetData>
    <row r="1" spans="1:13" ht="20" x14ac:dyDescent="0.2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15">
      <c r="B2" s="46"/>
      <c r="C2" s="46"/>
      <c r="D2" s="46"/>
      <c r="E2" s="46"/>
      <c r="G2" s="5"/>
      <c r="H2" s="46"/>
      <c r="I2" s="46"/>
      <c r="J2" s="46"/>
      <c r="K2" s="46"/>
      <c r="L2" s="46"/>
      <c r="M2" s="46"/>
    </row>
    <row r="3" spans="1:13" x14ac:dyDescent="0.15">
      <c r="A3" s="27"/>
      <c r="B3" s="24" t="s">
        <v>26</v>
      </c>
      <c r="C3" s="46"/>
      <c r="D3" s="46"/>
      <c r="E3" s="46"/>
      <c r="F3" s="52" t="s">
        <v>19</v>
      </c>
      <c r="G3" s="5">
        <v>153300</v>
      </c>
      <c r="H3" s="2">
        <v>1500000</v>
      </c>
      <c r="I3" s="46"/>
      <c r="J3" s="46" t="s">
        <v>1</v>
      </c>
      <c r="K3" s="46"/>
      <c r="L3" s="2">
        <f>SUM(H3-E29)</f>
        <v>1219315.68</v>
      </c>
      <c r="M3" s="46"/>
    </row>
    <row r="4" spans="1:13" x14ac:dyDescent="0.15">
      <c r="A4" s="16" t="s">
        <v>25</v>
      </c>
      <c r="B4" s="24" t="s">
        <v>21</v>
      </c>
      <c r="C4" s="46"/>
      <c r="D4" s="46"/>
      <c r="E4" s="46"/>
      <c r="F4" s="52"/>
      <c r="G4" s="5">
        <v>153200</v>
      </c>
      <c r="H4" s="2">
        <v>25000</v>
      </c>
      <c r="I4" s="46"/>
      <c r="J4" s="46"/>
      <c r="K4" s="46"/>
      <c r="L4" s="2">
        <f>H4-D29</f>
        <v>0</v>
      </c>
      <c r="M4" s="46"/>
    </row>
    <row r="5" spans="1:13" x14ac:dyDescent="0.15">
      <c r="A5" s="50" t="s">
        <v>22</v>
      </c>
      <c r="B5" s="27">
        <v>45678</v>
      </c>
      <c r="C5" s="46"/>
      <c r="D5" s="46"/>
      <c r="E5" s="46"/>
      <c r="F5" s="52"/>
      <c r="G5" s="5"/>
      <c r="H5" s="2"/>
      <c r="I5" s="46"/>
      <c r="J5" s="46"/>
      <c r="K5" s="46"/>
      <c r="L5" s="2"/>
      <c r="M5" s="46"/>
    </row>
    <row r="6" spans="1:13" x14ac:dyDescent="0.15">
      <c r="A6" s="50"/>
      <c r="B6" s="46"/>
      <c r="C6" s="46"/>
      <c r="D6" s="46"/>
      <c r="E6" s="46"/>
      <c r="F6" s="52"/>
      <c r="G6" s="5"/>
      <c r="H6" s="4"/>
      <c r="I6" s="46"/>
      <c r="J6" s="46" t="s">
        <v>1</v>
      </c>
      <c r="K6" s="46"/>
      <c r="L6" s="2">
        <f>H6-F29</f>
        <v>0</v>
      </c>
      <c r="M6" s="15"/>
    </row>
    <row r="7" spans="1:13" ht="14" thickBot="1" x14ac:dyDescent="0.2">
      <c r="A7" s="58"/>
      <c r="B7" s="46"/>
      <c r="C7" s="46"/>
      <c r="D7" s="46"/>
      <c r="E7" s="46"/>
      <c r="G7" s="5"/>
      <c r="H7" s="6">
        <f>SUM(H3:H6)</f>
        <v>1525000</v>
      </c>
      <c r="I7" s="46"/>
      <c r="J7" s="46"/>
      <c r="K7" s="9"/>
      <c r="L7" s="55">
        <f>SUM(L3:L6)</f>
        <v>1219315.68</v>
      </c>
      <c r="M7" s="17" t="s">
        <v>5</v>
      </c>
    </row>
    <row r="8" spans="1:13" ht="14" thickTop="1" x14ac:dyDescent="0.15">
      <c r="A8" s="58"/>
      <c r="B8" s="46"/>
      <c r="C8" s="46"/>
      <c r="D8" s="11" t="s">
        <v>11</v>
      </c>
      <c r="E8" s="46"/>
      <c r="F8" s="47"/>
      <c r="G8" s="46"/>
      <c r="H8" s="21"/>
      <c r="I8" s="46"/>
      <c r="J8" s="46"/>
      <c r="K8" s="9"/>
      <c r="L8" s="2"/>
      <c r="M8" s="21"/>
    </row>
    <row r="9" spans="1:13" x14ac:dyDescent="0.15">
      <c r="A9" s="27" t="s">
        <v>3</v>
      </c>
      <c r="B9" s="5" t="s">
        <v>0</v>
      </c>
      <c r="C9" s="5" t="s">
        <v>2</v>
      </c>
      <c r="D9" s="5">
        <v>153200</v>
      </c>
      <c r="E9" s="5">
        <v>153300</v>
      </c>
      <c r="G9" s="46"/>
      <c r="H9" s="46"/>
      <c r="I9" s="46"/>
      <c r="J9" s="46"/>
      <c r="K9" s="46"/>
      <c r="L9" s="46"/>
      <c r="M9" s="46"/>
    </row>
    <row r="10" spans="1:13" s="25" customFormat="1" x14ac:dyDescent="0.15">
      <c r="A10" s="23">
        <v>42736</v>
      </c>
      <c r="B10" s="46">
        <v>2520</v>
      </c>
      <c r="C10" s="46">
        <v>75000</v>
      </c>
      <c r="D10" s="46">
        <v>25000</v>
      </c>
      <c r="E10" s="46">
        <f>C10-D10</f>
        <v>50000</v>
      </c>
      <c r="F10" s="24"/>
      <c r="G10" s="46"/>
      <c r="H10" s="15"/>
      <c r="I10" s="8"/>
      <c r="J10" s="46"/>
      <c r="K10" s="46"/>
      <c r="L10" s="46"/>
      <c r="M10" s="46"/>
    </row>
    <row r="11" spans="1:13" s="25" customFormat="1" x14ac:dyDescent="0.15">
      <c r="A11" s="23">
        <v>42767</v>
      </c>
      <c r="B11" s="46">
        <v>2780</v>
      </c>
      <c r="C11" s="46">
        <v>78500</v>
      </c>
      <c r="D11" s="46">
        <v>0</v>
      </c>
      <c r="E11" s="46">
        <v>59583.19</v>
      </c>
      <c r="F11" s="24"/>
      <c r="G11" s="46"/>
      <c r="H11" s="15"/>
      <c r="I11" s="46"/>
      <c r="J11" s="46"/>
      <c r="K11" s="46"/>
      <c r="L11" s="46"/>
      <c r="M11" s="46"/>
    </row>
    <row r="12" spans="1:13" s="25" customFormat="1" x14ac:dyDescent="0.15">
      <c r="A12" s="23">
        <v>42795</v>
      </c>
      <c r="B12" s="46">
        <v>2900</v>
      </c>
      <c r="C12" s="46">
        <v>84500</v>
      </c>
      <c r="D12" s="46"/>
      <c r="E12" s="46">
        <v>75601.13</v>
      </c>
      <c r="F12" s="24"/>
      <c r="G12" s="46"/>
      <c r="H12" s="33"/>
      <c r="I12" s="46"/>
      <c r="J12" s="46"/>
      <c r="K12" s="46"/>
      <c r="L12" s="46"/>
      <c r="M12" s="46"/>
    </row>
    <row r="13" spans="1:13" s="25" customFormat="1" x14ac:dyDescent="0.15">
      <c r="A13" s="23">
        <v>42826</v>
      </c>
      <c r="B13" s="46">
        <v>3105</v>
      </c>
      <c r="C13" s="46">
        <v>95500</v>
      </c>
      <c r="D13" s="46"/>
      <c r="E13" s="46">
        <v>95500</v>
      </c>
      <c r="F13" s="24"/>
      <c r="G13" s="46"/>
      <c r="H13" s="33"/>
      <c r="I13" s="46"/>
      <c r="J13" s="46"/>
      <c r="K13" s="46"/>
      <c r="L13" s="46"/>
      <c r="M13" s="46"/>
    </row>
    <row r="14" spans="1:13" s="24" customFormat="1" x14ac:dyDescent="0.15">
      <c r="A14" s="23"/>
      <c r="B14" s="46"/>
      <c r="C14" s="46"/>
      <c r="D14" s="46"/>
      <c r="E14" s="46"/>
      <c r="G14" s="46"/>
      <c r="H14" s="33"/>
      <c r="I14" s="46"/>
      <c r="J14" s="46"/>
      <c r="K14" s="46"/>
      <c r="L14" s="46"/>
      <c r="M14" s="46"/>
    </row>
    <row r="15" spans="1:13" s="24" customFormat="1" x14ac:dyDescent="0.15">
      <c r="A15" s="23"/>
      <c r="B15" s="46"/>
      <c r="C15" s="46"/>
      <c r="D15" s="46"/>
      <c r="E15" s="46"/>
      <c r="G15" s="46"/>
      <c r="H15" s="33"/>
      <c r="I15" s="46"/>
      <c r="J15" s="46"/>
      <c r="K15" s="46"/>
      <c r="L15" s="46"/>
      <c r="M15" s="46"/>
    </row>
    <row r="16" spans="1:13" s="24" customFormat="1" x14ac:dyDescent="0.15">
      <c r="A16" s="23"/>
      <c r="B16" s="46"/>
      <c r="C16" s="46"/>
      <c r="D16" s="46"/>
      <c r="E16" s="46"/>
      <c r="G16" s="46"/>
      <c r="H16" s="33"/>
      <c r="I16" s="46"/>
      <c r="J16" s="46"/>
      <c r="K16" s="46"/>
      <c r="L16" s="46"/>
      <c r="M16" s="46"/>
    </row>
    <row r="17" spans="1:13" s="24" customFormat="1" x14ac:dyDescent="0.15">
      <c r="A17" s="23"/>
      <c r="B17" s="46"/>
      <c r="C17" s="46"/>
      <c r="D17" s="46"/>
      <c r="E17" s="46"/>
      <c r="G17" s="46"/>
      <c r="H17" s="33"/>
      <c r="I17" s="46"/>
      <c r="J17" s="46"/>
      <c r="K17" s="46"/>
      <c r="L17" s="46"/>
      <c r="M17" s="46"/>
    </row>
    <row r="18" spans="1:13" s="24" customFormat="1" x14ac:dyDescent="0.15">
      <c r="A18" s="23"/>
      <c r="B18" s="46"/>
      <c r="C18" s="46"/>
      <c r="D18" s="46"/>
      <c r="E18" s="46"/>
      <c r="G18" s="46"/>
      <c r="H18" s="33"/>
      <c r="I18" s="46"/>
      <c r="J18" s="46"/>
      <c r="K18" s="46"/>
      <c r="L18" s="46"/>
      <c r="M18" s="46"/>
    </row>
    <row r="19" spans="1:13" s="24" customFormat="1" x14ac:dyDescent="0.15">
      <c r="A19" s="23"/>
      <c r="B19" s="46"/>
      <c r="C19" s="46"/>
      <c r="D19" s="46"/>
      <c r="E19" s="46"/>
      <c r="G19" s="46"/>
      <c r="H19" s="33"/>
      <c r="I19" s="46"/>
      <c r="J19" s="46"/>
      <c r="K19" s="46"/>
      <c r="L19" s="46"/>
      <c r="M19" s="46"/>
    </row>
    <row r="20" spans="1:13" s="24" customFormat="1" x14ac:dyDescent="0.15">
      <c r="A20" s="23"/>
      <c r="B20" s="46"/>
      <c r="C20" s="46"/>
      <c r="D20" s="46"/>
      <c r="E20" s="46"/>
      <c r="G20" s="46"/>
      <c r="H20" s="33"/>
      <c r="I20" s="46"/>
      <c r="J20" s="46"/>
      <c r="K20" s="46"/>
      <c r="L20" s="46"/>
      <c r="M20" s="46"/>
    </row>
    <row r="21" spans="1:13" s="24" customFormat="1" x14ac:dyDescent="0.15">
      <c r="A21" s="23"/>
      <c r="B21" s="46"/>
      <c r="C21" s="46"/>
      <c r="D21" s="46"/>
      <c r="E21" s="46"/>
      <c r="G21" s="46"/>
      <c r="H21" s="33"/>
      <c r="I21" s="46"/>
      <c r="J21" s="46"/>
      <c r="K21" s="46"/>
      <c r="L21" s="46"/>
      <c r="M21" s="46"/>
    </row>
    <row r="22" spans="1:13" s="24" customFormat="1" x14ac:dyDescent="0.15">
      <c r="A22" s="23"/>
      <c r="B22" s="46"/>
      <c r="C22" s="46"/>
      <c r="D22" s="46"/>
      <c r="E22" s="46"/>
      <c r="G22" s="46"/>
      <c r="H22" s="33"/>
      <c r="I22" s="46"/>
      <c r="J22" s="46"/>
      <c r="K22" s="46"/>
      <c r="L22" s="46"/>
      <c r="M22" s="46"/>
    </row>
    <row r="23" spans="1:13" s="24" customFormat="1" x14ac:dyDescent="0.15">
      <c r="A23" s="23"/>
      <c r="B23" s="46"/>
      <c r="C23" s="46"/>
      <c r="D23" s="46"/>
      <c r="E23" s="46"/>
      <c r="G23" s="46"/>
      <c r="H23" s="33"/>
      <c r="I23" s="46"/>
      <c r="J23" s="46"/>
      <c r="K23" s="46"/>
      <c r="L23" s="46"/>
      <c r="M23" s="46"/>
    </row>
    <row r="24" spans="1:13" s="24" customFormat="1" x14ac:dyDescent="0.15">
      <c r="A24" s="23"/>
      <c r="B24" s="46"/>
      <c r="C24" s="46"/>
      <c r="D24" s="46"/>
      <c r="E24" s="46"/>
      <c r="G24" s="46"/>
      <c r="H24" s="33"/>
      <c r="I24" s="46"/>
      <c r="J24" s="46"/>
      <c r="K24" s="46"/>
      <c r="L24" s="46"/>
      <c r="M24" s="46"/>
    </row>
    <row r="25" spans="1:13" s="24" customFormat="1" x14ac:dyDescent="0.15">
      <c r="A25" s="23"/>
      <c r="B25" s="46"/>
      <c r="C25" s="46"/>
      <c r="D25" s="46"/>
      <c r="E25" s="46"/>
      <c r="G25" s="46"/>
      <c r="H25" s="33"/>
      <c r="I25" s="46"/>
      <c r="J25" s="46"/>
      <c r="K25" s="46"/>
      <c r="L25" s="46"/>
      <c r="M25" s="46"/>
    </row>
    <row r="26" spans="1:13" s="24" customFormat="1" x14ac:dyDescent="0.15">
      <c r="A26" s="23"/>
      <c r="B26" s="46"/>
      <c r="C26" s="46"/>
      <c r="D26" s="46"/>
      <c r="E26" s="46"/>
      <c r="G26" s="46"/>
      <c r="H26" s="33"/>
      <c r="I26" s="46"/>
      <c r="J26" s="46"/>
      <c r="K26" s="46"/>
      <c r="L26" s="46"/>
      <c r="M26" s="46"/>
    </row>
    <row r="27" spans="1:13" s="24" customFormat="1" x14ac:dyDescent="0.15">
      <c r="A27" s="59"/>
      <c r="B27" s="22"/>
      <c r="C27" s="29"/>
      <c r="D27" s="30"/>
      <c r="E27" s="28"/>
      <c r="F27" s="20"/>
      <c r="H27" s="15"/>
      <c r="I27" s="15"/>
      <c r="J27" s="46"/>
      <c r="K27" s="46"/>
      <c r="L27" s="46"/>
      <c r="M27" s="46"/>
    </row>
    <row r="28" spans="1:13" s="24" customFormat="1" x14ac:dyDescent="0.15">
      <c r="A28" s="59"/>
      <c r="B28" s="22"/>
      <c r="C28" s="29"/>
      <c r="D28" s="30"/>
      <c r="E28" s="28"/>
      <c r="F28" s="20"/>
      <c r="H28" s="15"/>
      <c r="I28" s="28"/>
      <c r="J28" s="46"/>
      <c r="K28" s="46"/>
      <c r="L28" s="46"/>
      <c r="M28" s="46"/>
    </row>
    <row r="29" spans="1:13" ht="14" thickBot="1" x14ac:dyDescent="0.2">
      <c r="B29" s="46"/>
      <c r="C29" s="31">
        <f>SUM(C10:C28)</f>
        <v>333500</v>
      </c>
      <c r="D29" s="31">
        <f>SUM(D10:D28)</f>
        <v>25000</v>
      </c>
      <c r="E29" s="31">
        <f>SUM(E10:E27)</f>
        <v>280684.32</v>
      </c>
      <c r="F29" s="53"/>
      <c r="G29" s="46"/>
      <c r="H29" s="46"/>
      <c r="I29" s="46"/>
      <c r="J29" s="46"/>
      <c r="K29" s="46"/>
      <c r="L29" s="46"/>
      <c r="M29" s="46"/>
    </row>
    <row r="30" spans="1:13" s="42" customFormat="1" ht="14" thickTop="1" x14ac:dyDescent="0.15">
      <c r="A30" s="60"/>
      <c r="B30" s="23"/>
      <c r="C30" s="1"/>
      <c r="D30" s="26"/>
      <c r="E30" s="3"/>
      <c r="F30" s="3"/>
      <c r="G30" s="26"/>
    </row>
    <row r="31" spans="1:13" s="42" customFormat="1" x14ac:dyDescent="0.15">
      <c r="A31" s="60"/>
      <c r="B31" s="23"/>
      <c r="C31" s="14"/>
      <c r="D31" s="26"/>
      <c r="E31" s="3"/>
      <c r="F31" s="3"/>
      <c r="G31" s="26"/>
    </row>
    <row r="32" spans="1:13" s="42" customFormat="1" x14ac:dyDescent="0.15">
      <c r="A32" s="60"/>
      <c r="B32" s="16"/>
      <c r="C32" s="14"/>
      <c r="D32" s="26"/>
      <c r="E32" s="3"/>
      <c r="F32" s="3"/>
      <c r="G32" s="26"/>
      <c r="I32" s="7"/>
    </row>
    <row r="33" spans="1:11" s="42" customFormat="1" x14ac:dyDescent="0.15">
      <c r="A33" s="60"/>
      <c r="B33" s="16"/>
      <c r="C33" s="14"/>
      <c r="D33" s="26"/>
      <c r="E33" s="3"/>
      <c r="F33" s="3"/>
      <c r="G33" s="26"/>
    </row>
    <row r="34" spans="1:11" s="42" customFormat="1" x14ac:dyDescent="0.15">
      <c r="A34" s="60"/>
      <c r="B34" s="27"/>
      <c r="C34" s="14"/>
      <c r="D34" s="26"/>
      <c r="E34" s="3"/>
      <c r="F34" s="3"/>
      <c r="G34" s="26"/>
    </row>
    <row r="35" spans="1:11" s="44" customFormat="1" x14ac:dyDescent="0.15">
      <c r="A35" s="60"/>
      <c r="B35" s="27"/>
      <c r="C35" s="45"/>
      <c r="D35" s="26"/>
      <c r="E35" s="3"/>
      <c r="F35" s="3"/>
      <c r="G35" s="26"/>
    </row>
    <row r="36" spans="1:11" s="44" customFormat="1" x14ac:dyDescent="0.15">
      <c r="A36" s="60"/>
      <c r="B36" s="27"/>
      <c r="C36" s="14"/>
      <c r="D36" s="26"/>
      <c r="E36" s="3"/>
      <c r="F36" s="3"/>
      <c r="G36" s="26"/>
    </row>
    <row r="37" spans="1:11" s="44" customFormat="1" x14ac:dyDescent="0.15">
      <c r="A37" s="60"/>
      <c r="B37" s="27"/>
      <c r="C37" s="14"/>
      <c r="D37" s="26"/>
      <c r="E37" s="3"/>
      <c r="F37" s="3"/>
      <c r="G37" s="26"/>
    </row>
    <row r="38" spans="1:11" s="44" customFormat="1" x14ac:dyDescent="0.15">
      <c r="A38" s="60"/>
      <c r="B38" s="27"/>
      <c r="C38" s="14"/>
      <c r="D38" s="26"/>
      <c r="E38" s="3"/>
      <c r="F38" s="3"/>
      <c r="G38" s="26"/>
    </row>
    <row r="39" spans="1:11" s="44" customFormat="1" x14ac:dyDescent="0.15">
      <c r="A39" s="60"/>
      <c r="B39" s="27"/>
      <c r="C39" s="14"/>
      <c r="D39" s="26"/>
      <c r="E39" s="3"/>
      <c r="F39" s="3"/>
      <c r="G39" s="26"/>
    </row>
    <row r="40" spans="1:11" x14ac:dyDescent="0.15">
      <c r="D40" s="43"/>
    </row>
    <row r="41" spans="1:11" x14ac:dyDescent="0.15">
      <c r="K41" s="2"/>
    </row>
    <row r="45" spans="1:11" x14ac:dyDescent="0.15">
      <c r="F45" s="40"/>
    </row>
    <row r="46" spans="1:11" x14ac:dyDescent="0.15">
      <c r="F46" s="40"/>
    </row>
    <row r="47" spans="1:11" x14ac:dyDescent="0.15">
      <c r="F47" s="40"/>
    </row>
    <row r="48" spans="1:11" x14ac:dyDescent="0.15">
      <c r="D48" s="37"/>
      <c r="F48" s="40"/>
    </row>
  </sheetData>
  <mergeCells count="1">
    <mergeCell ref="A1:M1"/>
  </mergeCells>
  <phoneticPr fontId="12" type="noConversion"/>
  <pageMargins left="0.75" right="0.75" top="1" bottom="1" header="0.5" footer="0.5"/>
  <pageSetup scale="7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2"/>
    <pageSetUpPr fitToPage="1"/>
  </sheetPr>
  <dimension ref="A1:M132"/>
  <sheetViews>
    <sheetView workbookViewId="0">
      <selection activeCell="J3" sqref="J3"/>
    </sheetView>
  </sheetViews>
  <sheetFormatPr baseColWidth="10" defaultColWidth="8.83203125" defaultRowHeight="13" x14ac:dyDescent="0.15"/>
  <cols>
    <col min="1" max="1" width="22.83203125" style="16" bestFit="1" customWidth="1"/>
    <col min="2" max="2" width="14.1640625" style="46" bestFit="1" customWidth="1"/>
    <col min="3" max="3" width="13.1640625" style="46" bestFit="1" customWidth="1"/>
    <col min="4" max="4" width="11.6640625" style="24" bestFit="1" customWidth="1"/>
    <col min="5" max="5" width="16" style="24" customWidth="1"/>
    <col min="6" max="6" width="12.33203125" style="46" bestFit="1" customWidth="1"/>
    <col min="7" max="7" width="12.83203125" style="46" customWidth="1"/>
    <col min="8" max="8" width="15.1640625" style="46" bestFit="1" customWidth="1"/>
    <col min="9" max="9" width="11.6640625" style="46" bestFit="1" customWidth="1"/>
    <col min="10" max="10" width="15.6640625" style="46" customWidth="1"/>
    <col min="11" max="11" width="11.6640625" style="46" bestFit="1" customWidth="1"/>
    <col min="12" max="16384" width="8.83203125" style="46"/>
  </cols>
  <sheetData>
    <row r="1" spans="1:13" ht="20" x14ac:dyDescent="0.2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24" customFormat="1" x14ac:dyDescent="0.15">
      <c r="A2" s="16"/>
      <c r="B2" s="46"/>
      <c r="C2" s="46"/>
      <c r="D2" s="46"/>
      <c r="E2" s="46"/>
      <c r="G2" s="5"/>
      <c r="H2" s="46"/>
      <c r="I2" s="46"/>
      <c r="J2" s="46"/>
      <c r="K2" s="46"/>
      <c r="L2" s="46"/>
      <c r="M2" s="46"/>
    </row>
    <row r="3" spans="1:13" s="24" customFormat="1" x14ac:dyDescent="0.15">
      <c r="A3" s="27"/>
      <c r="B3" s="24" t="s">
        <v>26</v>
      </c>
      <c r="E3" s="52" t="s">
        <v>19</v>
      </c>
      <c r="F3" s="5">
        <v>153200</v>
      </c>
      <c r="G3" s="2">
        <v>25000</v>
      </c>
      <c r="H3" s="24" t="s">
        <v>1</v>
      </c>
      <c r="J3" s="37">
        <f>G3-D29</f>
        <v>0</v>
      </c>
    </row>
    <row r="4" spans="1:13" s="24" customFormat="1" x14ac:dyDescent="0.15">
      <c r="A4" s="16" t="s">
        <v>25</v>
      </c>
      <c r="B4" s="24" t="s">
        <v>21</v>
      </c>
      <c r="E4" s="52"/>
      <c r="F4" s="5">
        <v>153300</v>
      </c>
      <c r="G4" s="2">
        <v>1500000</v>
      </c>
      <c r="H4" s="24" t="s">
        <v>1</v>
      </c>
      <c r="J4" s="26">
        <f>G5-F29</f>
        <v>0</v>
      </c>
    </row>
    <row r="5" spans="1:13" s="24" customFormat="1" x14ac:dyDescent="0.15">
      <c r="A5" s="50" t="s">
        <v>22</v>
      </c>
      <c r="B5" s="27">
        <v>78910</v>
      </c>
      <c r="E5" s="39"/>
      <c r="G5" s="37"/>
    </row>
    <row r="6" spans="1:13" s="24" customFormat="1" x14ac:dyDescent="0.15">
      <c r="A6" s="27"/>
      <c r="F6" s="37"/>
      <c r="G6" s="37">
        <f>SUM(G3:G5)</f>
        <v>1525000</v>
      </c>
      <c r="J6" s="26">
        <f>SUM(J2:J4)</f>
        <v>0</v>
      </c>
    </row>
    <row r="7" spans="1:13" s="24" customFormat="1" x14ac:dyDescent="0.15">
      <c r="A7" s="50"/>
    </row>
    <row r="8" spans="1:13" s="24" customFormat="1" x14ac:dyDescent="0.15">
      <c r="A8" s="58"/>
    </row>
    <row r="9" spans="1:13" s="24" customFormat="1" x14ac:dyDescent="0.15">
      <c r="A9" s="58"/>
      <c r="J9" s="37"/>
    </row>
    <row r="10" spans="1:13" s="24" customFormat="1" x14ac:dyDescent="0.15">
      <c r="A10" s="27"/>
      <c r="J10" s="37"/>
      <c r="K10" s="37"/>
    </row>
    <row r="11" spans="1:13" s="24" customFormat="1" x14ac:dyDescent="0.15">
      <c r="A11" s="27"/>
      <c r="G11" s="37"/>
      <c r="J11" s="37"/>
      <c r="K11" s="37"/>
    </row>
    <row r="12" spans="1:13" s="24" customFormat="1" x14ac:dyDescent="0.15">
      <c r="A12" s="27" t="s">
        <v>3</v>
      </c>
      <c r="B12" s="52" t="s">
        <v>0</v>
      </c>
      <c r="C12" s="24" t="s">
        <v>2</v>
      </c>
      <c r="D12" s="36">
        <v>153200</v>
      </c>
      <c r="E12" s="24">
        <v>153300</v>
      </c>
    </row>
    <row r="13" spans="1:13" s="25" customFormat="1" x14ac:dyDescent="0.15">
      <c r="A13" s="51">
        <v>41687</v>
      </c>
      <c r="B13" s="24" t="s">
        <v>15</v>
      </c>
      <c r="C13" s="19">
        <v>10000</v>
      </c>
      <c r="D13" s="19">
        <v>10000</v>
      </c>
      <c r="E13" s="19"/>
      <c r="F13" s="19"/>
      <c r="J13" s="24"/>
      <c r="K13" s="24"/>
    </row>
    <row r="14" spans="1:13" s="24" customFormat="1" x14ac:dyDescent="0.15">
      <c r="A14" s="51">
        <v>41687</v>
      </c>
      <c r="B14" s="24" t="s">
        <v>12</v>
      </c>
      <c r="C14" s="19">
        <v>15000</v>
      </c>
      <c r="D14" s="19">
        <v>15000</v>
      </c>
      <c r="E14" s="19">
        <v>0</v>
      </c>
      <c r="F14" s="19"/>
    </row>
    <row r="15" spans="1:13" s="24" customFormat="1" x14ac:dyDescent="0.15">
      <c r="A15" s="51">
        <v>41687</v>
      </c>
      <c r="B15" s="24" t="s">
        <v>13</v>
      </c>
      <c r="C15" s="19">
        <v>20703.86</v>
      </c>
      <c r="D15" s="19">
        <v>0</v>
      </c>
      <c r="E15" s="19">
        <v>20703.86</v>
      </c>
      <c r="F15" s="19"/>
      <c r="G15" s="25"/>
      <c r="H15" s="25"/>
      <c r="I15" s="25"/>
    </row>
    <row r="16" spans="1:13" s="24" customFormat="1" x14ac:dyDescent="0.15">
      <c r="A16" s="51">
        <v>41687</v>
      </c>
      <c r="B16" s="24" t="s">
        <v>14</v>
      </c>
      <c r="C16" s="19">
        <v>6055.04</v>
      </c>
      <c r="D16" s="19"/>
      <c r="E16" s="19">
        <v>6055.04</v>
      </c>
      <c r="F16" s="19"/>
      <c r="G16" s="25"/>
      <c r="H16" s="49"/>
      <c r="I16" s="25"/>
    </row>
    <row r="17" spans="1:6" s="24" customFormat="1" x14ac:dyDescent="0.15">
      <c r="A17" s="51"/>
      <c r="B17" s="48"/>
      <c r="C17" s="19"/>
      <c r="D17" s="19"/>
      <c r="E17" s="19"/>
      <c r="F17" s="19"/>
    </row>
    <row r="18" spans="1:6" s="24" customFormat="1" x14ac:dyDescent="0.15">
      <c r="A18" s="51"/>
      <c r="B18" s="48"/>
      <c r="C18" s="19"/>
      <c r="D18" s="19"/>
      <c r="E18" s="19"/>
      <c r="F18" s="19"/>
    </row>
    <row r="19" spans="1:6" s="24" customFormat="1" x14ac:dyDescent="0.15">
      <c r="A19" s="51"/>
      <c r="B19" s="48"/>
      <c r="C19" s="19"/>
      <c r="D19" s="19"/>
      <c r="E19" s="19"/>
      <c r="F19" s="19"/>
    </row>
    <row r="20" spans="1:6" s="24" customFormat="1" x14ac:dyDescent="0.15">
      <c r="A20" s="51"/>
      <c r="B20" s="48"/>
      <c r="C20" s="19"/>
      <c r="D20" s="19"/>
      <c r="E20" s="19"/>
      <c r="F20" s="19"/>
    </row>
    <row r="21" spans="1:6" s="24" customFormat="1" x14ac:dyDescent="0.15">
      <c r="A21" s="51"/>
      <c r="B21" s="48"/>
      <c r="C21" s="19"/>
      <c r="D21" s="19"/>
      <c r="E21" s="19"/>
      <c r="F21" s="19"/>
    </row>
    <row r="22" spans="1:6" s="24" customFormat="1" x14ac:dyDescent="0.15">
      <c r="A22" s="51"/>
      <c r="B22" s="48"/>
      <c r="C22" s="19"/>
      <c r="D22" s="19"/>
      <c r="E22" s="19"/>
      <c r="F22" s="19"/>
    </row>
    <row r="23" spans="1:6" s="24" customFormat="1" x14ac:dyDescent="0.15">
      <c r="A23" s="51"/>
      <c r="B23" s="48"/>
      <c r="C23" s="19"/>
      <c r="D23" s="19"/>
      <c r="E23" s="19"/>
      <c r="F23" s="19"/>
    </row>
    <row r="24" spans="1:6" s="24" customFormat="1" x14ac:dyDescent="0.15">
      <c r="A24" s="51"/>
      <c r="B24" s="48"/>
      <c r="C24" s="19"/>
      <c r="D24" s="19"/>
      <c r="E24" s="19"/>
      <c r="F24" s="19"/>
    </row>
    <row r="25" spans="1:6" s="24" customFormat="1" x14ac:dyDescent="0.15">
      <c r="A25" s="51"/>
      <c r="B25" s="48"/>
      <c r="C25" s="19"/>
      <c r="D25" s="19"/>
      <c r="E25" s="19"/>
      <c r="F25" s="19"/>
    </row>
    <row r="26" spans="1:6" s="24" customFormat="1" x14ac:dyDescent="0.15">
      <c r="A26" s="51"/>
      <c r="B26" s="48"/>
      <c r="C26" s="19"/>
      <c r="D26" s="19"/>
      <c r="E26" s="19"/>
      <c r="F26" s="19"/>
    </row>
    <row r="27" spans="1:6" s="24" customFormat="1" x14ac:dyDescent="0.15">
      <c r="A27" s="27"/>
      <c r="E27" s="19"/>
    </row>
    <row r="28" spans="1:6" s="24" customFormat="1" x14ac:dyDescent="0.15">
      <c r="A28" s="27"/>
    </row>
    <row r="29" spans="1:6" s="24" customFormat="1" x14ac:dyDescent="0.15">
      <c r="A29" s="27"/>
      <c r="C29" s="19">
        <f>SUM(C13:C28)</f>
        <v>51758.9</v>
      </c>
      <c r="D29" s="19">
        <f>SUM(D13:D28)</f>
        <v>25000</v>
      </c>
      <c r="E29" s="19">
        <f>SUM(E13:E28)</f>
        <v>26758.9</v>
      </c>
      <c r="F29" s="19"/>
    </row>
    <row r="30" spans="1:6" s="24" customFormat="1" x14ac:dyDescent="0.15">
      <c r="A30" s="27"/>
    </row>
    <row r="31" spans="1:6" s="24" customFormat="1" x14ac:dyDescent="0.15">
      <c r="A31" s="27"/>
    </row>
    <row r="32" spans="1:6" s="24" customFormat="1" x14ac:dyDescent="0.15">
      <c r="A32" s="27"/>
      <c r="E32" s="19"/>
    </row>
    <row r="33" spans="1:5" s="24" customFormat="1" x14ac:dyDescent="0.15">
      <c r="A33" s="27"/>
      <c r="E33" s="19"/>
    </row>
    <row r="34" spans="1:5" s="24" customFormat="1" x14ac:dyDescent="0.15">
      <c r="A34" s="27"/>
      <c r="D34" s="19"/>
    </row>
    <row r="35" spans="1:5" s="24" customFormat="1" x14ac:dyDescent="0.15">
      <c r="A35" s="27"/>
    </row>
    <row r="36" spans="1:5" s="24" customFormat="1" x14ac:dyDescent="0.15">
      <c r="A36" s="27"/>
    </row>
    <row r="37" spans="1:5" s="24" customFormat="1" x14ac:dyDescent="0.15">
      <c r="A37" s="27"/>
    </row>
    <row r="38" spans="1:5" s="24" customFormat="1" x14ac:dyDescent="0.15">
      <c r="A38" s="27"/>
    </row>
    <row r="39" spans="1:5" s="24" customFormat="1" x14ac:dyDescent="0.15">
      <c r="A39" s="27"/>
      <c r="D39" s="19"/>
    </row>
    <row r="40" spans="1:5" s="24" customFormat="1" x14ac:dyDescent="0.15">
      <c r="A40" s="27"/>
    </row>
    <row r="41" spans="1:5" s="24" customFormat="1" x14ac:dyDescent="0.15">
      <c r="A41" s="27"/>
    </row>
    <row r="42" spans="1:5" s="24" customFormat="1" x14ac:dyDescent="0.15">
      <c r="A42" s="27"/>
    </row>
    <row r="43" spans="1:5" s="24" customFormat="1" x14ac:dyDescent="0.15">
      <c r="A43" s="27"/>
    </row>
    <row r="44" spans="1:5" s="24" customFormat="1" x14ac:dyDescent="0.15">
      <c r="A44" s="27"/>
    </row>
    <row r="45" spans="1:5" s="24" customFormat="1" x14ac:dyDescent="0.15">
      <c r="A45" s="27"/>
    </row>
    <row r="46" spans="1:5" s="24" customFormat="1" x14ac:dyDescent="0.15">
      <c r="A46" s="27"/>
    </row>
    <row r="47" spans="1:5" s="24" customFormat="1" x14ac:dyDescent="0.15">
      <c r="A47" s="27"/>
    </row>
    <row r="48" spans="1:5" s="24" customFormat="1" x14ac:dyDescent="0.15">
      <c r="A48" s="27"/>
    </row>
    <row r="49" spans="1:1" s="24" customFormat="1" x14ac:dyDescent="0.15">
      <c r="A49" s="27"/>
    </row>
    <row r="50" spans="1:1" s="24" customFormat="1" x14ac:dyDescent="0.15">
      <c r="A50" s="27"/>
    </row>
    <row r="51" spans="1:1" s="24" customFormat="1" x14ac:dyDescent="0.15">
      <c r="A51" s="27"/>
    </row>
    <row r="52" spans="1:1" s="24" customFormat="1" x14ac:dyDescent="0.15">
      <c r="A52" s="27"/>
    </row>
    <row r="53" spans="1:1" s="24" customFormat="1" x14ac:dyDescent="0.15">
      <c r="A53" s="27"/>
    </row>
    <row r="54" spans="1:1" s="24" customFormat="1" x14ac:dyDescent="0.15">
      <c r="A54" s="27"/>
    </row>
    <row r="55" spans="1:1" s="24" customFormat="1" x14ac:dyDescent="0.15">
      <c r="A55" s="27"/>
    </row>
    <row r="56" spans="1:1" s="24" customFormat="1" x14ac:dyDescent="0.15">
      <c r="A56" s="27"/>
    </row>
    <row r="57" spans="1:1" s="24" customFormat="1" x14ac:dyDescent="0.15">
      <c r="A57" s="27"/>
    </row>
    <row r="58" spans="1:1" s="24" customFormat="1" x14ac:dyDescent="0.15">
      <c r="A58" s="27"/>
    </row>
    <row r="59" spans="1:1" s="24" customFormat="1" x14ac:dyDescent="0.15">
      <c r="A59" s="27"/>
    </row>
    <row r="60" spans="1:1" s="24" customFormat="1" x14ac:dyDescent="0.15">
      <c r="A60" s="27"/>
    </row>
    <row r="61" spans="1:1" s="24" customFormat="1" x14ac:dyDescent="0.15">
      <c r="A61" s="27"/>
    </row>
    <row r="62" spans="1:1" s="24" customFormat="1" x14ac:dyDescent="0.15">
      <c r="A62" s="27"/>
    </row>
    <row r="63" spans="1:1" s="24" customFormat="1" x14ac:dyDescent="0.15">
      <c r="A63" s="27"/>
    </row>
    <row r="64" spans="1:1" s="24" customFormat="1" x14ac:dyDescent="0.15">
      <c r="A64" s="27"/>
    </row>
    <row r="65" spans="1:1" s="24" customFormat="1" x14ac:dyDescent="0.15">
      <c r="A65" s="27"/>
    </row>
    <row r="66" spans="1:1" s="24" customFormat="1" x14ac:dyDescent="0.15">
      <c r="A66" s="27"/>
    </row>
    <row r="67" spans="1:1" s="24" customFormat="1" x14ac:dyDescent="0.15">
      <c r="A67" s="27"/>
    </row>
    <row r="68" spans="1:1" s="24" customFormat="1" x14ac:dyDescent="0.15">
      <c r="A68" s="27"/>
    </row>
    <row r="69" spans="1:1" s="24" customFormat="1" x14ac:dyDescent="0.15">
      <c r="A69" s="27"/>
    </row>
    <row r="70" spans="1:1" s="24" customFormat="1" x14ac:dyDescent="0.15">
      <c r="A70" s="27"/>
    </row>
    <row r="71" spans="1:1" s="24" customFormat="1" x14ac:dyDescent="0.15">
      <c r="A71" s="27"/>
    </row>
    <row r="72" spans="1:1" s="24" customFormat="1" x14ac:dyDescent="0.15">
      <c r="A72" s="27"/>
    </row>
    <row r="73" spans="1:1" s="24" customFormat="1" x14ac:dyDescent="0.15">
      <c r="A73" s="27"/>
    </row>
    <row r="74" spans="1:1" s="24" customFormat="1" x14ac:dyDescent="0.15">
      <c r="A74" s="27"/>
    </row>
    <row r="75" spans="1:1" s="24" customFormat="1" x14ac:dyDescent="0.15">
      <c r="A75" s="27"/>
    </row>
    <row r="76" spans="1:1" s="24" customFormat="1" x14ac:dyDescent="0.15">
      <c r="A76" s="27"/>
    </row>
    <row r="77" spans="1:1" s="24" customFormat="1" x14ac:dyDescent="0.15">
      <c r="A77" s="27"/>
    </row>
    <row r="78" spans="1:1" s="24" customFormat="1" x14ac:dyDescent="0.15">
      <c r="A78" s="27"/>
    </row>
    <row r="79" spans="1:1" s="24" customFormat="1" x14ac:dyDescent="0.15">
      <c r="A79" s="27"/>
    </row>
    <row r="80" spans="1:1" s="24" customFormat="1" x14ac:dyDescent="0.15">
      <c r="A80" s="27"/>
    </row>
    <row r="81" spans="1:1" s="24" customFormat="1" x14ac:dyDescent="0.15">
      <c r="A81" s="27"/>
    </row>
    <row r="82" spans="1:1" s="24" customFormat="1" x14ac:dyDescent="0.15">
      <c r="A82" s="27"/>
    </row>
    <row r="83" spans="1:1" s="24" customFormat="1" x14ac:dyDescent="0.15">
      <c r="A83" s="27"/>
    </row>
    <row r="84" spans="1:1" s="24" customFormat="1" x14ac:dyDescent="0.15">
      <c r="A84" s="27"/>
    </row>
    <row r="85" spans="1:1" s="24" customFormat="1" x14ac:dyDescent="0.15">
      <c r="A85" s="27"/>
    </row>
    <row r="86" spans="1:1" s="24" customFormat="1" x14ac:dyDescent="0.15">
      <c r="A86" s="27"/>
    </row>
    <row r="87" spans="1:1" s="24" customFormat="1" x14ac:dyDescent="0.15">
      <c r="A87" s="27"/>
    </row>
    <row r="88" spans="1:1" s="24" customFormat="1" x14ac:dyDescent="0.15">
      <c r="A88" s="27"/>
    </row>
    <row r="89" spans="1:1" s="24" customFormat="1" x14ac:dyDescent="0.15">
      <c r="A89" s="27"/>
    </row>
    <row r="90" spans="1:1" s="24" customFormat="1" x14ac:dyDescent="0.15">
      <c r="A90" s="27"/>
    </row>
    <row r="91" spans="1:1" s="24" customFormat="1" x14ac:dyDescent="0.15">
      <c r="A91" s="27"/>
    </row>
    <row r="92" spans="1:1" s="24" customFormat="1" x14ac:dyDescent="0.15">
      <c r="A92" s="27"/>
    </row>
    <row r="93" spans="1:1" s="24" customFormat="1" x14ac:dyDescent="0.15">
      <c r="A93" s="27"/>
    </row>
    <row r="94" spans="1:1" s="24" customFormat="1" x14ac:dyDescent="0.15">
      <c r="A94" s="27"/>
    </row>
    <row r="95" spans="1:1" s="24" customFormat="1" x14ac:dyDescent="0.15">
      <c r="A95" s="27"/>
    </row>
    <row r="96" spans="1:1" s="24" customFormat="1" x14ac:dyDescent="0.15">
      <c r="A96" s="27"/>
    </row>
    <row r="97" spans="1:1" s="24" customFormat="1" x14ac:dyDescent="0.15">
      <c r="A97" s="27"/>
    </row>
    <row r="98" spans="1:1" s="24" customFormat="1" x14ac:dyDescent="0.15">
      <c r="A98" s="27"/>
    </row>
    <row r="99" spans="1:1" s="24" customFormat="1" x14ac:dyDescent="0.15">
      <c r="A99" s="27"/>
    </row>
    <row r="100" spans="1:1" s="24" customFormat="1" x14ac:dyDescent="0.15">
      <c r="A100" s="27"/>
    </row>
    <row r="101" spans="1:1" s="24" customFormat="1" x14ac:dyDescent="0.15">
      <c r="A101" s="27"/>
    </row>
    <row r="102" spans="1:1" s="24" customFormat="1" x14ac:dyDescent="0.15">
      <c r="A102" s="27"/>
    </row>
    <row r="103" spans="1:1" s="24" customFormat="1" x14ac:dyDescent="0.15">
      <c r="A103" s="27"/>
    </row>
    <row r="104" spans="1:1" s="24" customFormat="1" x14ac:dyDescent="0.15">
      <c r="A104" s="27"/>
    </row>
    <row r="105" spans="1:1" s="24" customFormat="1" x14ac:dyDescent="0.15">
      <c r="A105" s="27"/>
    </row>
    <row r="106" spans="1:1" s="24" customFormat="1" x14ac:dyDescent="0.15">
      <c r="A106" s="27"/>
    </row>
    <row r="107" spans="1:1" s="24" customFormat="1" x14ac:dyDescent="0.15">
      <c r="A107" s="27"/>
    </row>
    <row r="108" spans="1:1" s="24" customFormat="1" x14ac:dyDescent="0.15">
      <c r="A108" s="27"/>
    </row>
    <row r="109" spans="1:1" s="24" customFormat="1" x14ac:dyDescent="0.15">
      <c r="A109" s="27"/>
    </row>
    <row r="110" spans="1:1" s="24" customFormat="1" x14ac:dyDescent="0.15">
      <c r="A110" s="27"/>
    </row>
    <row r="111" spans="1:1" s="24" customFormat="1" x14ac:dyDescent="0.15">
      <c r="A111" s="27"/>
    </row>
    <row r="112" spans="1:1" s="24" customFormat="1" x14ac:dyDescent="0.15">
      <c r="A112" s="27"/>
    </row>
    <row r="113" spans="1:1" s="24" customFormat="1" x14ac:dyDescent="0.15">
      <c r="A113" s="27"/>
    </row>
    <row r="114" spans="1:1" s="24" customFormat="1" x14ac:dyDescent="0.15">
      <c r="A114" s="27"/>
    </row>
    <row r="115" spans="1:1" s="24" customFormat="1" x14ac:dyDescent="0.15">
      <c r="A115" s="27"/>
    </row>
    <row r="116" spans="1:1" s="24" customFormat="1" x14ac:dyDescent="0.15">
      <c r="A116" s="27"/>
    </row>
    <row r="117" spans="1:1" s="24" customFormat="1" x14ac:dyDescent="0.15">
      <c r="A117" s="27"/>
    </row>
    <row r="118" spans="1:1" s="24" customFormat="1" x14ac:dyDescent="0.15">
      <c r="A118" s="27"/>
    </row>
    <row r="119" spans="1:1" s="24" customFormat="1" x14ac:dyDescent="0.15">
      <c r="A119" s="27"/>
    </row>
    <row r="120" spans="1:1" s="24" customFormat="1" x14ac:dyDescent="0.15">
      <c r="A120" s="27"/>
    </row>
    <row r="121" spans="1:1" s="24" customFormat="1" x14ac:dyDescent="0.15">
      <c r="A121" s="27"/>
    </row>
    <row r="122" spans="1:1" s="24" customFormat="1" x14ac:dyDescent="0.15">
      <c r="A122" s="27"/>
    </row>
    <row r="123" spans="1:1" s="24" customFormat="1" x14ac:dyDescent="0.15">
      <c r="A123" s="27"/>
    </row>
    <row r="124" spans="1:1" s="24" customFormat="1" x14ac:dyDescent="0.15">
      <c r="A124" s="27"/>
    </row>
    <row r="125" spans="1:1" s="24" customFormat="1" x14ac:dyDescent="0.15">
      <c r="A125" s="27"/>
    </row>
    <row r="126" spans="1:1" s="24" customFormat="1" x14ac:dyDescent="0.15">
      <c r="A126" s="27"/>
    </row>
    <row r="127" spans="1:1" s="24" customFormat="1" x14ac:dyDescent="0.15">
      <c r="A127" s="27"/>
    </row>
    <row r="128" spans="1:1" s="24" customFormat="1" x14ac:dyDescent="0.15">
      <c r="A128" s="27"/>
    </row>
    <row r="129" spans="1:1" s="24" customFormat="1" x14ac:dyDescent="0.15">
      <c r="A129" s="27"/>
    </row>
    <row r="130" spans="1:1" s="24" customFormat="1" x14ac:dyDescent="0.15">
      <c r="A130" s="27"/>
    </row>
    <row r="131" spans="1:1" s="24" customFormat="1" x14ac:dyDescent="0.15">
      <c r="A131" s="27"/>
    </row>
    <row r="132" spans="1:1" s="24" customFormat="1" x14ac:dyDescent="0.15">
      <c r="A132" s="27"/>
    </row>
  </sheetData>
  <sortState ref="A13:H109">
    <sortCondition ref="A13:A109"/>
  </sortState>
  <mergeCells count="1">
    <mergeCell ref="A1:M1"/>
  </mergeCells>
  <pageMargins left="0.75" right="0.75" top="1" bottom="1" header="0.5" footer="0.5"/>
  <pageSetup scale="4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H9"/>
  <sheetViews>
    <sheetView workbookViewId="0">
      <selection activeCell="C9" sqref="C9"/>
    </sheetView>
  </sheetViews>
  <sheetFormatPr baseColWidth="10" defaultColWidth="11.5" defaultRowHeight="13" x14ac:dyDescent="0.15"/>
  <cols>
    <col min="1" max="1" width="11.5" customWidth="1"/>
    <col min="2" max="2" width="16.5" customWidth="1"/>
    <col min="3" max="3" width="14.5" customWidth="1"/>
    <col min="4" max="4" width="11.5" customWidth="1"/>
    <col min="5" max="5" width="12.1640625" customWidth="1"/>
    <col min="6" max="6" width="13.5" bestFit="1" customWidth="1"/>
    <col min="7" max="7" width="14.5" customWidth="1"/>
    <col min="8" max="8" width="13.5" bestFit="1" customWidth="1"/>
  </cols>
  <sheetData>
    <row r="2" spans="1:8" ht="18" x14ac:dyDescent="0.2">
      <c r="C2" s="13" t="s">
        <v>10</v>
      </c>
    </row>
    <row r="3" spans="1:8" x14ac:dyDescent="0.15">
      <c r="A3" s="12" t="s">
        <v>11</v>
      </c>
      <c r="G3" s="56"/>
    </row>
    <row r="4" spans="1:8" x14ac:dyDescent="0.15">
      <c r="G4" s="57"/>
    </row>
    <row r="5" spans="1:8" x14ac:dyDescent="0.15">
      <c r="B5" s="11" t="s">
        <v>6</v>
      </c>
      <c r="C5" s="11" t="s">
        <v>7</v>
      </c>
      <c r="D5" s="11" t="s">
        <v>9</v>
      </c>
      <c r="E5" s="11" t="s">
        <v>8</v>
      </c>
      <c r="G5" s="24"/>
    </row>
    <row r="6" spans="1:8" x14ac:dyDescent="0.15">
      <c r="A6" s="10" t="s">
        <v>16</v>
      </c>
      <c r="B6" s="7">
        <f>'Partner A'!I3+'Partner A'!I4</f>
        <v>1025000</v>
      </c>
      <c r="C6" s="7">
        <f>'Partner A'!F29+'Partner A'!E29</f>
        <v>262689.31</v>
      </c>
      <c r="D6" s="32">
        <f>C6/B6</f>
        <v>0.25628225365853657</v>
      </c>
      <c r="E6" s="32">
        <f>1-(C6/B6)</f>
        <v>0.74371774634146348</v>
      </c>
      <c r="F6" s="7">
        <f>SUM(B6-C6)</f>
        <v>762310.69</v>
      </c>
      <c r="G6" s="19"/>
      <c r="H6" s="7"/>
    </row>
    <row r="7" spans="1:8" x14ac:dyDescent="0.15">
      <c r="A7" s="10" t="s">
        <v>17</v>
      </c>
      <c r="B7" s="2">
        <f>'Partner B'!H3+'Partner B'!H4</f>
        <v>1525000</v>
      </c>
      <c r="C7" s="7">
        <f>'Partner B'!C29</f>
        <v>333500</v>
      </c>
      <c r="D7" s="32">
        <f>C7/B7</f>
        <v>0.21868852459016394</v>
      </c>
      <c r="E7" s="32">
        <f>1-(C7/B7)</f>
        <v>0.78131147540983603</v>
      </c>
      <c r="F7" s="7">
        <f>SUM(B7-C7)</f>
        <v>1191500</v>
      </c>
      <c r="G7" s="19"/>
      <c r="H7" s="7"/>
    </row>
    <row r="8" spans="1:8" x14ac:dyDescent="0.15">
      <c r="A8" s="10" t="s">
        <v>18</v>
      </c>
      <c r="B8" s="2">
        <f>'Partner C'!G6</f>
        <v>1525000</v>
      </c>
      <c r="C8" s="7">
        <f>'Partner C'!C29</f>
        <v>51758.9</v>
      </c>
      <c r="D8" s="32">
        <f>C8/B8</f>
        <v>3.3940262295081972E-2</v>
      </c>
      <c r="E8" s="32">
        <f>1-(C8/B8)</f>
        <v>0.96605973770491804</v>
      </c>
      <c r="F8" s="7">
        <f>SUM(B8-C8)</f>
        <v>1473241.1</v>
      </c>
      <c r="G8" s="19"/>
      <c r="H8" s="7"/>
    </row>
    <row r="9" spans="1:8" x14ac:dyDescent="0.15">
      <c r="B9" s="7">
        <f>SUM(B6:B8)</f>
        <v>4075000</v>
      </c>
      <c r="C9" s="7">
        <f>SUM(C6:C8)</f>
        <v>647948.21000000008</v>
      </c>
      <c r="D9" s="7"/>
      <c r="E9" s="7"/>
      <c r="F9" s="7">
        <f>SUM(F6:F8)</f>
        <v>3427051.79</v>
      </c>
      <c r="G9" s="7"/>
      <c r="H9" s="7"/>
    </row>
  </sheetData>
  <phoneticPr fontId="2" type="noConversion"/>
  <pageMargins left="0.75" right="0.75" top="1" bottom="1" header="0.5" footer="0.5"/>
  <pageSetup scale="78" fitToHeight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Partner A</vt:lpstr>
      <vt:lpstr>Partner B</vt:lpstr>
      <vt:lpstr>Partner C</vt:lpstr>
      <vt:lpstr>Summary</vt:lpstr>
    </vt:vector>
  </TitlesOfParts>
  <Company>dbi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Mcdermitt</dc:creator>
  <cp:lastModifiedBy>Microsoft Office User</cp:lastModifiedBy>
  <cp:lastPrinted>2017-08-29T15:15:54Z</cp:lastPrinted>
  <dcterms:created xsi:type="dcterms:W3CDTF">2005-07-12T18:22:34Z</dcterms:created>
  <dcterms:modified xsi:type="dcterms:W3CDTF">2018-06-01T17:17:26Z</dcterms:modified>
</cp:coreProperties>
</file>